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5480" windowHeight="8670"/>
  </bookViews>
  <sheets>
    <sheet name="負担算出 " sheetId="7" r:id="rId1"/>
    <sheet name="Sheet1" sheetId="6" r:id="rId2"/>
  </sheets>
  <definedNames>
    <definedName name="_xlnm.Print_Area" localSheetId="0">'負担算出 '!$B$1:$L$50</definedName>
  </definedNames>
  <calcPr calcId="145621"/>
</workbook>
</file>

<file path=xl/calcChain.xml><?xml version="1.0" encoding="utf-8"?>
<calcChain xmlns="http://schemas.openxmlformats.org/spreadsheetml/2006/main">
  <c r="G38" i="7" l="1"/>
  <c r="G35" i="7"/>
  <c r="I32" i="7"/>
  <c r="I29" i="7"/>
  <c r="K11" i="7"/>
  <c r="K16" i="7" s="1"/>
  <c r="I26" i="7" l="1"/>
  <c r="K26" i="7" s="1"/>
  <c r="K22" i="7"/>
  <c r="G32" i="7" l="1"/>
  <c r="K32" i="7" s="1"/>
  <c r="I38" i="7" s="1"/>
  <c r="K38" i="7" s="1"/>
  <c r="G29" i="7"/>
  <c r="K29" i="7" s="1"/>
  <c r="K43" i="7" l="1"/>
  <c r="I35" i="7"/>
  <c r="K35" i="7" s="1"/>
</calcChain>
</file>

<file path=xl/sharedStrings.xml><?xml version="1.0" encoding="utf-8"?>
<sst xmlns="http://schemas.openxmlformats.org/spreadsheetml/2006/main" count="50" uniqueCount="38">
  <si>
    <t>延べ活動時間（ｈｒ）</t>
    <rPh sb="0" eb="1">
      <t>ノ</t>
    </rPh>
    <rPh sb="2" eb="4">
      <t>カツドウ</t>
    </rPh>
    <rPh sb="4" eb="6">
      <t>ジカン</t>
    </rPh>
    <phoneticPr fontId="1"/>
  </si>
  <si>
    <t>労務単価（円）</t>
    <rPh sb="0" eb="2">
      <t>ロウム</t>
    </rPh>
    <rPh sb="2" eb="4">
      <t>タンカ</t>
    </rPh>
    <rPh sb="5" eb="6">
      <t>エン</t>
    </rPh>
    <phoneticPr fontId="1"/>
  </si>
  <si>
    <t>日当の延べ支払金額</t>
    <rPh sb="0" eb="2">
      <t>ニットウ</t>
    </rPh>
    <rPh sb="3" eb="4">
      <t>ノ</t>
    </rPh>
    <rPh sb="5" eb="7">
      <t>シハラ</t>
    </rPh>
    <rPh sb="7" eb="9">
      <t>キンガク</t>
    </rPh>
    <phoneticPr fontId="1"/>
  </si>
  <si>
    <t>④集落（活動組織）の金銭負担額</t>
    <rPh sb="1" eb="3">
      <t>シュウラク</t>
    </rPh>
    <rPh sb="4" eb="6">
      <t>カツドウ</t>
    </rPh>
    <rPh sb="6" eb="8">
      <t>ソシキ</t>
    </rPh>
    <rPh sb="10" eb="12">
      <t>キンセン</t>
    </rPh>
    <rPh sb="12" eb="14">
      <t>フタン</t>
    </rPh>
    <rPh sb="14" eb="15">
      <t>ガク</t>
    </rPh>
    <phoneticPr fontId="1"/>
  </si>
  <si>
    <t>活動経費　　＝</t>
    <rPh sb="0" eb="2">
      <t>カツドウ</t>
    </rPh>
    <rPh sb="2" eb="4">
      <t>ケイヒ</t>
    </rPh>
    <phoneticPr fontId="1"/>
  </si>
  <si>
    <t>金銭出納簿支出計</t>
    <rPh sb="0" eb="2">
      <t>キンセン</t>
    </rPh>
    <rPh sb="2" eb="5">
      <t>スイトウボ</t>
    </rPh>
    <rPh sb="5" eb="7">
      <t>シシュツ</t>
    </rPh>
    <rPh sb="7" eb="8">
      <t>ケイ</t>
    </rPh>
    <phoneticPr fontId="1"/>
  </si>
  <si>
    <t>農地・水保全管理支払交付金の精算額チェック表</t>
    <rPh sb="0" eb="2">
      <t>ノウチ</t>
    </rPh>
    <rPh sb="3" eb="4">
      <t>ミズ</t>
    </rPh>
    <rPh sb="4" eb="10">
      <t>ホゼンカンリシハライ</t>
    </rPh>
    <rPh sb="10" eb="13">
      <t>コウフキン</t>
    </rPh>
    <rPh sb="14" eb="17">
      <t>セイサンガク</t>
    </rPh>
    <rPh sb="21" eb="22">
      <t>ヒョウ</t>
    </rPh>
    <phoneticPr fontId="1"/>
  </si>
  <si>
    <t>精算額</t>
    <rPh sb="0" eb="3">
      <t>セイサンガク</t>
    </rPh>
    <phoneticPr fontId="1"/>
  </si>
  <si>
    <t>不用額</t>
    <rPh sb="0" eb="3">
      <t>フヨウガク</t>
    </rPh>
    <phoneticPr fontId="1"/>
  </si>
  <si>
    <t>①国の交付決定額</t>
    <rPh sb="1" eb="2">
      <t>クニ</t>
    </rPh>
    <rPh sb="3" eb="5">
      <t>コウフ</t>
    </rPh>
    <rPh sb="5" eb="7">
      <t>ケッテイ</t>
    </rPh>
    <rPh sb="7" eb="8">
      <t>ガク</t>
    </rPh>
    <phoneticPr fontId="1"/>
  </si>
  <si>
    <t>②地方の交付決定額</t>
    <rPh sb="1" eb="3">
      <t>チホウ</t>
    </rPh>
    <rPh sb="4" eb="6">
      <t>コウフ</t>
    </rPh>
    <rPh sb="6" eb="8">
      <t>ケッテイ</t>
    </rPh>
    <rPh sb="8" eb="9">
      <t>ガク</t>
    </rPh>
    <phoneticPr fontId="1"/>
  </si>
  <si>
    <t>交付決定額を上限</t>
    <rPh sb="0" eb="2">
      <t>コウフ</t>
    </rPh>
    <rPh sb="2" eb="5">
      <t>ケッテイガク</t>
    </rPh>
    <rPh sb="6" eb="8">
      <t>ジョウゲン</t>
    </rPh>
    <phoneticPr fontId="1"/>
  </si>
  <si>
    <t>労務提供額　　＝</t>
    <rPh sb="0" eb="2">
      <t>ロウム</t>
    </rPh>
    <rPh sb="2" eb="4">
      <t>テイキョウ</t>
    </rPh>
    <rPh sb="4" eb="5">
      <t>ガク</t>
    </rPh>
    <phoneticPr fontId="1"/>
  </si>
  <si>
    <t>③換算労務費の算出</t>
    <rPh sb="1" eb="3">
      <t>カンザン</t>
    </rPh>
    <rPh sb="3" eb="5">
      <t>ロウム</t>
    </rPh>
    <rPh sb="5" eb="6">
      <t>ヒ</t>
    </rPh>
    <rPh sb="7" eb="9">
      <t>サンシュツ</t>
    </rPh>
    <phoneticPr fontId="1"/>
  </si>
  <si>
    <t>換算労務費（小数第1位切捨）</t>
    <rPh sb="0" eb="2">
      <t>カンザン</t>
    </rPh>
    <rPh sb="2" eb="4">
      <t>ロウム</t>
    </rPh>
    <rPh sb="4" eb="5">
      <t>ヒ</t>
    </rPh>
    <rPh sb="6" eb="8">
      <t>ショウスウ</t>
    </rPh>
    <rPh sb="8" eb="9">
      <t>ダイ</t>
    </rPh>
    <rPh sb="10" eb="11">
      <t>イ</t>
    </rPh>
    <rPh sb="11" eb="12">
      <t>キ</t>
    </rPh>
    <rPh sb="12" eb="13">
      <t>ス</t>
    </rPh>
    <phoneticPr fontId="1"/>
  </si>
  <si>
    <t>③換算労務費</t>
    <rPh sb="1" eb="3">
      <t>カンザン</t>
    </rPh>
    <rPh sb="3" eb="5">
      <t>ロウム</t>
    </rPh>
    <rPh sb="5" eb="6">
      <t>ヒ</t>
    </rPh>
    <phoneticPr fontId="1"/>
  </si>
  <si>
    <t>①交付決定額</t>
    <rPh sb="1" eb="3">
      <t>コウフ</t>
    </rPh>
    <rPh sb="3" eb="5">
      <t>ケッテイ</t>
    </rPh>
    <rPh sb="5" eb="6">
      <t>ガク</t>
    </rPh>
    <phoneticPr fontId="1"/>
  </si>
  <si>
    <t>②交付決定額</t>
    <rPh sb="1" eb="3">
      <t>コウフ</t>
    </rPh>
    <rPh sb="3" eb="5">
      <t>ケッテイ</t>
    </rPh>
    <rPh sb="5" eb="6">
      <t>ガク</t>
    </rPh>
    <phoneticPr fontId="1"/>
  </si>
  <si>
    <t>※判定</t>
    <rPh sb="1" eb="3">
      <t>ハンテイ</t>
    </rPh>
    <phoneticPr fontId="1"/>
  </si>
  <si>
    <t>×</t>
    <phoneticPr fontId="1"/>
  </si>
  <si>
    <t>/8hr　＝</t>
    <phoneticPr fontId="1"/>
  </si>
  <si>
    <t>⑤預金利子</t>
    <rPh sb="1" eb="3">
      <t>ヨキン</t>
    </rPh>
    <rPh sb="3" eb="5">
      <t>リシ</t>
    </rPh>
    <phoneticPr fontId="1"/>
  </si>
  <si>
    <t>⑥活動組織の負担（③＋④）</t>
    <rPh sb="1" eb="3">
      <t>カツドウ</t>
    </rPh>
    <rPh sb="3" eb="5">
      <t>ソシキ</t>
    </rPh>
    <rPh sb="6" eb="8">
      <t>フタン</t>
    </rPh>
    <phoneticPr fontId="1"/>
  </si>
  <si>
    <t>⑦活動経費</t>
    <rPh sb="1" eb="3">
      <t>カツドウ</t>
    </rPh>
    <rPh sb="3" eb="5">
      <t>ケイヒ</t>
    </rPh>
    <phoneticPr fontId="1"/>
  </si>
  <si>
    <t>+</t>
    <phoneticPr fontId="1"/>
  </si>
  <si>
    <t>=</t>
    <phoneticPr fontId="1"/>
  </si>
  <si>
    <t>⑧国の交付金精算額</t>
    <rPh sb="1" eb="2">
      <t>クニ</t>
    </rPh>
    <rPh sb="3" eb="6">
      <t>コウフキン</t>
    </rPh>
    <rPh sb="6" eb="9">
      <t>セイサンガク</t>
    </rPh>
    <phoneticPr fontId="1"/>
  </si>
  <si>
    <t>×　1/3　－</t>
    <phoneticPr fontId="1"/>
  </si>
  <si>
    <t>×　1/2　=</t>
    <phoneticPr fontId="1"/>
  </si>
  <si>
    <t>⑨地方の交付金精算額</t>
    <rPh sb="1" eb="3">
      <t>チホウ</t>
    </rPh>
    <rPh sb="4" eb="7">
      <t>コウフキン</t>
    </rPh>
    <rPh sb="7" eb="10">
      <t>セイサンガク</t>
    </rPh>
    <phoneticPr fontId="1"/>
  </si>
  <si>
    <t>⑩国の交付金不用額</t>
    <rPh sb="1" eb="2">
      <t>クニ</t>
    </rPh>
    <rPh sb="3" eb="6">
      <t>コウフキン</t>
    </rPh>
    <rPh sb="6" eb="8">
      <t>フヨウ</t>
    </rPh>
    <rPh sb="8" eb="9">
      <t>ガク</t>
    </rPh>
    <phoneticPr fontId="1"/>
  </si>
  <si>
    <t>-</t>
    <phoneticPr fontId="1"/>
  </si>
  <si>
    <t>⑪地方の交付金不用額</t>
    <rPh sb="1" eb="3">
      <t>チホウ</t>
    </rPh>
    <rPh sb="4" eb="7">
      <t>コウフキン</t>
    </rPh>
    <rPh sb="7" eb="9">
      <t>フヨウ</t>
    </rPh>
    <rPh sb="9" eb="10">
      <t>ガク</t>
    </rPh>
    <phoneticPr fontId="1"/>
  </si>
  <si>
    <t>⑫交付金精算時の確認</t>
    <rPh sb="1" eb="4">
      <t>コウフキン</t>
    </rPh>
    <rPh sb="4" eb="7">
      <t>セイサンジ</t>
    </rPh>
    <rPh sb="8" eb="10">
      <t>カクニン</t>
    </rPh>
    <phoneticPr fontId="1"/>
  </si>
  <si>
    <t xml:space="preserve">　　実績報告書交付金精算額（国分＋地方分）≦
　　［（活動記録延べ実施時間×単価－日当支払額）＋実績報告書事業費］×２／３
</t>
    <phoneticPr fontId="1"/>
  </si>
  <si>
    <t>１．クリーム色のセルに金額等を入力してください。</t>
    <rPh sb="6" eb="7">
      <t>イロ</t>
    </rPh>
    <rPh sb="11" eb="13">
      <t>キンガク</t>
    </rPh>
    <rPh sb="13" eb="14">
      <t>トウ</t>
    </rPh>
    <rPh sb="15" eb="17">
      <t>ニュウリョク</t>
    </rPh>
    <phoneticPr fontId="1"/>
  </si>
  <si>
    <t>２．”K４３”の判定が”OK”となっていることをご確認ください。</t>
    <rPh sb="8" eb="10">
      <t>ハンテイ</t>
    </rPh>
    <rPh sb="25" eb="27">
      <t>カクニン</t>
    </rPh>
    <phoneticPr fontId="1"/>
  </si>
  <si>
    <t>３．実施状況報告書に添付して送付してください。</t>
    <rPh sb="2" eb="4">
      <t>ジッシ</t>
    </rPh>
    <rPh sb="4" eb="6">
      <t>ジョウキョウ</t>
    </rPh>
    <rPh sb="6" eb="9">
      <t>ホウコクショ</t>
    </rPh>
    <rPh sb="10" eb="12">
      <t>テンプ</t>
    </rPh>
    <rPh sb="14" eb="16">
      <t>ソウフ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</si>
</sst>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rgb="FF000000"/>
      <name val="Calibri"/>
      <family val="2"/>
    </font>
    <font>
      <sz val="11"/>
      <color rgb="FF00000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3" xfId="0" applyBorder="1">
      <alignment vertical="center"/>
    </xf>
    <xf numFmtId="38" fontId="9" fillId="2" borderId="4" xfId="14" applyFont="1" applyFill="1" applyBorder="1">
      <alignment vertical="center"/>
    </xf>
    <xf numFmtId="0" fontId="0" fillId="0" borderId="0" xfId="0" applyBorder="1">
      <alignment vertical="center"/>
    </xf>
    <xf numFmtId="38" fontId="9" fillId="0" borderId="0" xfId="14" applyFont="1" applyFill="1" applyBorder="1">
      <alignment vertical="center"/>
    </xf>
    <xf numFmtId="0" fontId="0" fillId="0" borderId="0" xfId="0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38" fontId="0" fillId="0" borderId="0" xfId="0" applyNumberFormat="1" applyBorder="1">
      <alignment vertical="center"/>
    </xf>
    <xf numFmtId="12" fontId="0" fillId="0" borderId="0" xfId="0" applyNumberFormat="1" applyBorder="1" applyAlignment="1">
      <alignment horizontal="center" vertical="center"/>
    </xf>
    <xf numFmtId="38" fontId="9" fillId="2" borderId="1" xfId="14" applyFont="1" applyFill="1" applyBorder="1">
      <alignment vertical="center"/>
    </xf>
    <xf numFmtId="0" fontId="9" fillId="2" borderId="1" xfId="0" applyFont="1" applyFill="1" applyBorder="1">
      <alignment vertical="center"/>
    </xf>
    <xf numFmtId="38" fontId="3" fillId="0" borderId="1" xfId="14" applyFont="1" applyBorder="1">
      <alignment vertical="center"/>
    </xf>
    <xf numFmtId="38" fontId="3" fillId="0" borderId="1" xfId="0" applyNumberFormat="1" applyFont="1" applyBorder="1">
      <alignment vertical="center"/>
    </xf>
    <xf numFmtId="38" fontId="0" fillId="0" borderId="1" xfId="0" applyNumberFormat="1" applyBorder="1">
      <alignment vertical="center"/>
    </xf>
    <xf numFmtId="38" fontId="0" fillId="0" borderId="4" xfId="14" applyFont="1" applyBorder="1">
      <alignment vertical="center"/>
    </xf>
    <xf numFmtId="38" fontId="0" fillId="0" borderId="5" xfId="0" applyNumberFormat="1" applyBorder="1">
      <alignment vertical="center"/>
    </xf>
    <xf numFmtId="38" fontId="0" fillId="0" borderId="0" xfId="0" applyNumberForma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38" fontId="0" fillId="0" borderId="0" xfId="14" applyFont="1" applyBorder="1">
      <alignment vertical="center"/>
    </xf>
    <xf numFmtId="38" fontId="10" fillId="0" borderId="1" xfId="14" applyFont="1" applyFill="1" applyBorder="1">
      <alignment vertical="center"/>
    </xf>
    <xf numFmtId="176" fontId="3" fillId="0" borderId="1" xfId="14" applyNumberFormat="1" applyFont="1" applyBorder="1">
      <alignment vertical="center"/>
    </xf>
    <xf numFmtId="0" fontId="0" fillId="0" borderId="0" xfId="0" applyBorder="1" applyAlignment="1">
      <alignment horizontal="right" vertical="center"/>
    </xf>
    <xf numFmtId="38" fontId="0" fillId="0" borderId="1" xfId="14" applyFont="1" applyBorder="1" applyAlignment="1">
      <alignment horizontal="righ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38" fontId="9" fillId="0" borderId="1" xfId="14" applyFont="1" applyFill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38" fontId="12" fillId="0" borderId="6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</cellXfs>
  <cellStyles count="15">
    <cellStyle name="パーセント 2" xfId="5"/>
    <cellStyle name="桁区切り" xfId="14" builtinId="6"/>
    <cellStyle name="桁区切り 10" xfId="6"/>
    <cellStyle name="桁区切り 2" xfId="7"/>
    <cellStyle name="桁区切り 2 2" xfId="8"/>
    <cellStyle name="桁区切り 2 3" xfId="9"/>
    <cellStyle name="桁区切り 2 4" xfId="10"/>
    <cellStyle name="桁区切り 2 5" xfId="4"/>
    <cellStyle name="桁区切り 3" xfId="11"/>
    <cellStyle name="標準" xfId="0" builtinId="0"/>
    <cellStyle name="標準 2" xfId="1"/>
    <cellStyle name="標準 2 2" xfId="12"/>
    <cellStyle name="標準 2 3" xfId="2"/>
    <cellStyle name="標準 3" xfId="13"/>
    <cellStyle name="標準 3 2" xfId="3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312965</xdr:colOff>
      <xdr:row>44</xdr:row>
      <xdr:rowOff>108857</xdr:rowOff>
    </xdr:from>
    <xdr:to>
      <xdr:col>10</xdr:col>
      <xdr:colOff>775608</xdr:colOff>
      <xdr:row>49</xdr:row>
      <xdr:rowOff>13608</xdr:rowOff>
    </xdr:to>
    <xdr:sp macro="" textlink="">
      <xdr:nvSpPr>
        <xdr:cNvPr id="3" name="テキスト ボックス 2"/>
        <xdr:cNvSpPr txBox="1"/>
      </xdr:nvSpPr>
      <xdr:spPr>
        <a:xfrm>
          <a:off x="2204358" y="8667750"/>
          <a:ext cx="4544786" cy="8028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判定</a:t>
          </a:r>
          <a:endParaRPr kumimoji="1" lang="en-US" altLang="ja-JP" sz="1100"/>
        </a:p>
        <a:p>
          <a:r>
            <a:rPr kumimoji="1" lang="ja-JP" altLang="en-US" sz="1100"/>
            <a:t>　 　ＮＧの場合は、活動組織の負担額が不足していますので、再度</a:t>
          </a:r>
          <a:endParaRPr kumimoji="1" lang="en-US" altLang="ja-JP" sz="1100"/>
        </a:p>
        <a:p>
          <a:r>
            <a:rPr kumimoji="1" lang="ja-JP" altLang="en-US" sz="1100"/>
            <a:t>　確認してください。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V48"/>
  <sheetViews>
    <sheetView tabSelected="1" view="pageBreakPreview" zoomScale="85" zoomScaleNormal="100" zoomScaleSheetLayoutView="85" workbookViewId="0">
      <selection activeCell="H26" sqref="H26"/>
    </sheetView>
  </sheetViews>
  <sheetFormatPr defaultRowHeight="13.5" x14ac:dyDescent="0.15"/>
  <cols>
    <col min="1" max="1" width="2" customWidth="1"/>
    <col min="2" max="3" width="0.75" customWidth="1"/>
    <col min="4" max="11" width="10.625" customWidth="1"/>
    <col min="12" max="12" width="0.75" customWidth="1"/>
  </cols>
  <sheetData>
    <row r="1" spans="2:22" ht="35.25" customHeight="1" x14ac:dyDescent="0.15"/>
    <row r="2" spans="2:22" ht="21" x14ac:dyDescent="0.15">
      <c r="B2" s="19"/>
      <c r="C2" s="19"/>
      <c r="D2" s="20" t="s">
        <v>6</v>
      </c>
      <c r="E2" s="19"/>
      <c r="F2" s="19"/>
      <c r="G2" s="19"/>
      <c r="H2" s="19"/>
      <c r="I2" s="19"/>
      <c r="J2" s="19"/>
      <c r="K2" s="19"/>
    </row>
    <row r="3" spans="2:22" ht="43.5" customHeight="1" x14ac:dyDescent="0.15">
      <c r="N3" s="29" t="s">
        <v>35</v>
      </c>
    </row>
    <row r="4" spans="2:22" ht="14.25" customHeight="1" thickBot="1" x14ac:dyDescent="0.2">
      <c r="C4" s="3"/>
      <c r="D4" s="3"/>
      <c r="E4" s="3"/>
      <c r="F4" s="3"/>
      <c r="G4" s="3"/>
      <c r="H4" s="3"/>
      <c r="I4" s="3"/>
      <c r="J4" s="3"/>
      <c r="K4" s="3"/>
      <c r="L4" s="3"/>
      <c r="N4" s="30" t="s">
        <v>36</v>
      </c>
      <c r="O4" s="30"/>
      <c r="P4" s="30"/>
      <c r="Q4" s="30"/>
      <c r="R4" s="30"/>
      <c r="S4" s="30"/>
      <c r="T4" s="30"/>
      <c r="U4" s="30"/>
      <c r="V4" s="30"/>
    </row>
    <row r="5" spans="2:22" ht="14.25" customHeight="1" thickBot="1" x14ac:dyDescent="0.2">
      <c r="C5" s="3"/>
      <c r="D5" s="3" t="s">
        <v>9</v>
      </c>
      <c r="E5" s="3"/>
      <c r="F5" s="3"/>
      <c r="G5" s="3"/>
      <c r="H5" s="3"/>
      <c r="I5" s="4"/>
      <c r="J5" s="3"/>
      <c r="K5" s="2">
        <v>1176000</v>
      </c>
      <c r="L5" s="3"/>
      <c r="N5" s="30"/>
      <c r="O5" s="30"/>
      <c r="P5" s="30"/>
      <c r="Q5" s="30"/>
      <c r="R5" s="30"/>
      <c r="S5" s="30"/>
      <c r="T5" s="30"/>
      <c r="U5" s="30"/>
      <c r="V5" s="30"/>
    </row>
    <row r="6" spans="2:22" ht="14.25" thickBot="1" x14ac:dyDescent="0.2">
      <c r="C6" s="3"/>
      <c r="D6" s="3"/>
      <c r="E6" s="3"/>
      <c r="F6" s="3"/>
      <c r="G6" s="3"/>
      <c r="H6" s="3"/>
      <c r="I6" s="5"/>
      <c r="J6" s="3"/>
      <c r="K6" s="3"/>
      <c r="L6" s="3"/>
      <c r="N6" s="30" t="s">
        <v>37</v>
      </c>
      <c r="O6" s="30"/>
      <c r="P6" s="30"/>
      <c r="Q6" s="30"/>
      <c r="R6" s="30"/>
      <c r="S6" s="30"/>
      <c r="T6" s="30"/>
      <c r="U6" s="30"/>
      <c r="V6" s="30"/>
    </row>
    <row r="7" spans="2:22" ht="14.25" thickBot="1" x14ac:dyDescent="0.2">
      <c r="C7" s="3"/>
      <c r="D7" s="3" t="s">
        <v>10</v>
      </c>
      <c r="E7" s="3"/>
      <c r="F7" s="3"/>
      <c r="G7" s="3"/>
      <c r="H7" s="3"/>
      <c r="I7" s="4"/>
      <c r="J7" s="3"/>
      <c r="K7" s="2">
        <v>1176000</v>
      </c>
      <c r="L7" s="3"/>
      <c r="N7" s="30"/>
      <c r="O7" s="30"/>
      <c r="P7" s="30"/>
      <c r="Q7" s="30"/>
      <c r="R7" s="30"/>
      <c r="S7" s="30"/>
      <c r="T7" s="30"/>
      <c r="U7" s="30"/>
      <c r="V7" s="30"/>
    </row>
    <row r="8" spans="2:22" x14ac:dyDescent="0.15">
      <c r="C8" s="3"/>
      <c r="D8" s="3"/>
      <c r="E8" s="3"/>
      <c r="F8" s="3"/>
      <c r="G8" s="3"/>
      <c r="H8" s="3"/>
      <c r="I8" s="3"/>
      <c r="J8" s="3"/>
      <c r="K8" s="3"/>
      <c r="L8" s="3"/>
    </row>
    <row r="9" spans="2:22" x14ac:dyDescent="0.15">
      <c r="C9" s="3"/>
      <c r="D9" s="3" t="s">
        <v>13</v>
      </c>
      <c r="E9" s="3"/>
      <c r="F9" s="3"/>
      <c r="G9" s="3"/>
      <c r="H9" s="3"/>
      <c r="I9" s="3"/>
      <c r="J9" s="3"/>
      <c r="K9" s="3"/>
      <c r="L9" s="3"/>
    </row>
    <row r="10" spans="2:22" x14ac:dyDescent="0.15">
      <c r="C10" s="3"/>
      <c r="D10" s="3"/>
      <c r="E10" s="3"/>
      <c r="F10" s="3"/>
      <c r="G10" s="6" t="s">
        <v>0</v>
      </c>
      <c r="H10" s="3"/>
      <c r="I10" s="6" t="s">
        <v>1</v>
      </c>
      <c r="J10" s="3"/>
      <c r="K10" s="3"/>
      <c r="L10" s="3"/>
    </row>
    <row r="11" spans="2:22" x14ac:dyDescent="0.15">
      <c r="C11" s="3"/>
      <c r="D11" s="3"/>
      <c r="E11" s="3" t="s">
        <v>12</v>
      </c>
      <c r="F11" s="3"/>
      <c r="G11" s="12">
        <v>599</v>
      </c>
      <c r="H11" s="7" t="s">
        <v>19</v>
      </c>
      <c r="I11" s="28">
        <v>13500</v>
      </c>
      <c r="J11" s="8" t="s">
        <v>20</v>
      </c>
      <c r="K11" s="23">
        <f>ROUND(G11*I11/8,11)</f>
        <v>1010812.5</v>
      </c>
      <c r="L11" s="3"/>
    </row>
    <row r="12" spans="2:22" x14ac:dyDescent="0.15"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2:22" x14ac:dyDescent="0.15">
      <c r="C13" s="3"/>
      <c r="D13" s="3"/>
      <c r="E13" s="3" t="s">
        <v>2</v>
      </c>
      <c r="F13" s="3"/>
      <c r="G13" s="3"/>
      <c r="H13" s="3"/>
      <c r="I13" s="4"/>
      <c r="J13" s="8"/>
      <c r="K13" s="11">
        <v>688850</v>
      </c>
      <c r="L13" s="3"/>
    </row>
    <row r="14" spans="2:22" x14ac:dyDescent="0.15">
      <c r="C14" s="3"/>
      <c r="D14" s="3"/>
      <c r="E14" s="1"/>
      <c r="F14" s="1"/>
      <c r="G14" s="1"/>
      <c r="H14" s="1"/>
      <c r="I14" s="1"/>
      <c r="J14" s="1"/>
      <c r="K14" s="1"/>
      <c r="L14" s="3"/>
    </row>
    <row r="15" spans="2:22" x14ac:dyDescent="0.15"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2:22" x14ac:dyDescent="0.15">
      <c r="C16" s="3"/>
      <c r="D16" s="3"/>
      <c r="E16" s="3"/>
      <c r="F16" s="3"/>
      <c r="G16" s="31" t="s">
        <v>14</v>
      </c>
      <c r="H16" s="32"/>
      <c r="I16" s="32"/>
      <c r="J16" s="33"/>
      <c r="K16" s="14">
        <f>ROUNDDOWN(K11-K13,0)</f>
        <v>321962</v>
      </c>
      <c r="L16" s="3"/>
    </row>
    <row r="17" spans="3:12" x14ac:dyDescent="0.15"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3:12" x14ac:dyDescent="0.15">
      <c r="C18" s="3"/>
      <c r="D18" s="3" t="s">
        <v>3</v>
      </c>
      <c r="E18" s="3"/>
      <c r="F18" s="3"/>
      <c r="G18" s="3"/>
      <c r="H18" s="3"/>
      <c r="I18" s="3"/>
      <c r="J18" s="3"/>
      <c r="K18" s="11">
        <v>1025901</v>
      </c>
      <c r="L18" s="3"/>
    </row>
    <row r="19" spans="3:12" x14ac:dyDescent="0.15"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3:12" x14ac:dyDescent="0.15">
      <c r="C20" s="3"/>
      <c r="D20" s="3" t="s">
        <v>21</v>
      </c>
      <c r="E20" s="3"/>
      <c r="F20" s="3"/>
      <c r="G20" s="3"/>
      <c r="H20" s="3"/>
      <c r="I20" s="3"/>
      <c r="J20" s="3"/>
      <c r="K20" s="11">
        <v>1000</v>
      </c>
      <c r="L20" s="3"/>
    </row>
    <row r="21" spans="3:12" x14ac:dyDescent="0.15"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3:12" x14ac:dyDescent="0.15">
      <c r="C22" s="3"/>
      <c r="D22" s="3" t="s">
        <v>22</v>
      </c>
      <c r="E22" s="3"/>
      <c r="F22" s="3"/>
      <c r="G22" s="3"/>
      <c r="H22" s="3"/>
      <c r="I22" s="3"/>
      <c r="J22" s="3"/>
      <c r="K22" s="22">
        <f>+K16+K18</f>
        <v>1347863</v>
      </c>
      <c r="L22" s="3"/>
    </row>
    <row r="23" spans="3:12" x14ac:dyDescent="0.15"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3:12" x14ac:dyDescent="0.15">
      <c r="C24" s="3"/>
      <c r="D24" s="3" t="s">
        <v>23</v>
      </c>
      <c r="E24" s="3"/>
      <c r="F24" s="3"/>
      <c r="G24" s="3"/>
      <c r="H24" s="3"/>
      <c r="I24" s="3"/>
      <c r="J24" s="3"/>
      <c r="K24" s="3"/>
      <c r="L24" s="3"/>
    </row>
    <row r="25" spans="3:12" x14ac:dyDescent="0.15">
      <c r="C25" s="3"/>
      <c r="D25" s="3"/>
      <c r="E25" s="3"/>
      <c r="F25" s="3"/>
      <c r="G25" s="6" t="s">
        <v>5</v>
      </c>
      <c r="H25" s="3"/>
      <c r="I25" s="6" t="s">
        <v>15</v>
      </c>
      <c r="J25" s="3"/>
      <c r="K25" s="3"/>
      <c r="L25" s="3"/>
    </row>
    <row r="26" spans="3:12" x14ac:dyDescent="0.15">
      <c r="C26" s="3"/>
      <c r="D26" s="3"/>
      <c r="E26" s="3" t="s">
        <v>4</v>
      </c>
      <c r="F26" s="3"/>
      <c r="G26" s="11">
        <v>3347253</v>
      </c>
      <c r="H26" s="7" t="s">
        <v>24</v>
      </c>
      <c r="I26" s="15">
        <f>+K16</f>
        <v>321962</v>
      </c>
      <c r="J26" s="7" t="s">
        <v>25</v>
      </c>
      <c r="K26" s="13">
        <f>+G26+I26</f>
        <v>3669215</v>
      </c>
      <c r="L26" s="3"/>
    </row>
    <row r="27" spans="3:12" x14ac:dyDescent="0.15"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3:12" ht="14.25" thickBot="1" x14ac:dyDescent="0.2">
      <c r="C28" s="3"/>
      <c r="D28" s="3"/>
      <c r="E28" s="3"/>
      <c r="F28" s="3"/>
      <c r="G28" s="6" t="s">
        <v>23</v>
      </c>
      <c r="H28" s="3"/>
      <c r="I28" s="6" t="s">
        <v>21</v>
      </c>
      <c r="J28" s="34" t="s">
        <v>11</v>
      </c>
      <c r="K28" s="35"/>
      <c r="L28" s="3"/>
    </row>
    <row r="29" spans="3:12" ht="14.25" thickBot="1" x14ac:dyDescent="0.2">
      <c r="C29" s="3"/>
      <c r="D29" s="3" t="s">
        <v>26</v>
      </c>
      <c r="E29" s="3"/>
      <c r="F29" s="3"/>
      <c r="G29" s="15">
        <f>+$K$26</f>
        <v>3669215</v>
      </c>
      <c r="H29" s="7" t="s">
        <v>27</v>
      </c>
      <c r="I29" s="25">
        <f>+K20</f>
        <v>1000</v>
      </c>
      <c r="J29" s="7" t="s">
        <v>28</v>
      </c>
      <c r="K29" s="16">
        <f>IF(+$K$26/3-I29/2&gt;K5,K5,G29/3-I29/2)</f>
        <v>1176000</v>
      </c>
      <c r="L29" s="3"/>
    </row>
    <row r="30" spans="3:12" x14ac:dyDescent="0.15">
      <c r="C30" s="3"/>
      <c r="D30" s="3"/>
      <c r="E30" s="3"/>
      <c r="F30" s="3"/>
      <c r="G30" s="9"/>
      <c r="H30" s="7"/>
      <c r="I30" s="10"/>
      <c r="J30" s="7"/>
      <c r="K30" s="21"/>
      <c r="L30" s="3"/>
    </row>
    <row r="31" spans="3:12" ht="14.25" thickBot="1" x14ac:dyDescent="0.2">
      <c r="C31" s="3"/>
      <c r="D31" s="3"/>
      <c r="E31" s="3"/>
      <c r="F31" s="3"/>
      <c r="G31" s="6" t="s">
        <v>23</v>
      </c>
      <c r="H31" s="3"/>
      <c r="I31" s="6" t="s">
        <v>21</v>
      </c>
      <c r="J31" s="34" t="s">
        <v>11</v>
      </c>
      <c r="K31" s="35"/>
      <c r="L31" s="3"/>
    </row>
    <row r="32" spans="3:12" ht="14.25" thickBot="1" x14ac:dyDescent="0.2">
      <c r="C32" s="3"/>
      <c r="D32" s="3" t="s">
        <v>29</v>
      </c>
      <c r="E32" s="3"/>
      <c r="F32" s="3"/>
      <c r="G32" s="15">
        <f>+$K$26</f>
        <v>3669215</v>
      </c>
      <c r="H32" s="7" t="s">
        <v>27</v>
      </c>
      <c r="I32" s="25">
        <f>+K20</f>
        <v>1000</v>
      </c>
      <c r="J32" s="7" t="s">
        <v>28</v>
      </c>
      <c r="K32" s="16">
        <f>IF(+$K$26/3-I32/2&gt;K7,K7,G32/3-I32/2)</f>
        <v>1176000</v>
      </c>
      <c r="L32" s="3"/>
    </row>
    <row r="33" spans="3:12" x14ac:dyDescent="0.15"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3:12" ht="14.25" thickBot="1" x14ac:dyDescent="0.2">
      <c r="C34" s="3"/>
      <c r="D34" s="3"/>
      <c r="E34" s="3"/>
      <c r="F34" s="3"/>
      <c r="G34" s="6" t="s">
        <v>16</v>
      </c>
      <c r="H34" s="3"/>
      <c r="I34" s="6" t="s">
        <v>7</v>
      </c>
      <c r="J34" s="3"/>
      <c r="K34" s="6" t="s">
        <v>8</v>
      </c>
      <c r="L34" s="3"/>
    </row>
    <row r="35" spans="3:12" ht="15" thickTop="1" thickBot="1" x14ac:dyDescent="0.2">
      <c r="C35" s="3"/>
      <c r="D35" s="3" t="s">
        <v>30</v>
      </c>
      <c r="E35" s="3"/>
      <c r="F35" s="3"/>
      <c r="G35" s="15">
        <f>+K5</f>
        <v>1176000</v>
      </c>
      <c r="H35" s="7" t="s">
        <v>31</v>
      </c>
      <c r="I35" s="15">
        <f>+K29</f>
        <v>1176000</v>
      </c>
      <c r="J35" s="7" t="s">
        <v>25</v>
      </c>
      <c r="K35" s="17">
        <f>+G35-I35</f>
        <v>0</v>
      </c>
      <c r="L35" s="3"/>
    </row>
    <row r="36" spans="3:12" ht="14.25" thickTop="1" x14ac:dyDescent="0.15"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3:12" ht="14.25" thickBot="1" x14ac:dyDescent="0.2">
      <c r="C37" s="3"/>
      <c r="D37" s="3"/>
      <c r="E37" s="3"/>
      <c r="F37" s="3"/>
      <c r="G37" s="6" t="s">
        <v>17</v>
      </c>
      <c r="H37" s="3"/>
      <c r="I37" s="6" t="s">
        <v>7</v>
      </c>
      <c r="J37" s="3"/>
      <c r="K37" s="6" t="s">
        <v>8</v>
      </c>
      <c r="L37" s="3"/>
    </row>
    <row r="38" spans="3:12" ht="15" thickTop="1" thickBot="1" x14ac:dyDescent="0.2">
      <c r="C38" s="3"/>
      <c r="D38" s="3" t="s">
        <v>32</v>
      </c>
      <c r="E38" s="3"/>
      <c r="F38" s="3"/>
      <c r="G38" s="15">
        <f>+K7</f>
        <v>1176000</v>
      </c>
      <c r="H38" s="7" t="s">
        <v>31</v>
      </c>
      <c r="I38" s="15">
        <f>+K32</f>
        <v>1176000</v>
      </c>
      <c r="J38" s="7" t="s">
        <v>25</v>
      </c>
      <c r="K38" s="17">
        <f>+G38-I38</f>
        <v>0</v>
      </c>
      <c r="L38" s="3"/>
    </row>
    <row r="39" spans="3:12" ht="14.25" thickTop="1" x14ac:dyDescent="0.15">
      <c r="C39" s="3"/>
      <c r="D39" s="3"/>
      <c r="E39" s="3"/>
      <c r="F39" s="3"/>
      <c r="G39" s="9"/>
      <c r="H39" s="7"/>
      <c r="I39" s="9"/>
      <c r="J39" s="7"/>
      <c r="K39" s="9"/>
      <c r="L39" s="3"/>
    </row>
    <row r="40" spans="3:12" x14ac:dyDescent="0.15">
      <c r="C40" s="3"/>
      <c r="D40" s="3" t="s">
        <v>33</v>
      </c>
      <c r="E40" s="3"/>
      <c r="F40" s="3"/>
      <c r="G40" s="9"/>
      <c r="H40" s="7"/>
      <c r="I40" s="9"/>
      <c r="J40" s="7"/>
      <c r="K40" s="9"/>
      <c r="L40" s="3"/>
    </row>
    <row r="41" spans="3:12" x14ac:dyDescent="0.15">
      <c r="C41" s="3"/>
      <c r="D41" s="3"/>
      <c r="E41" s="3"/>
      <c r="F41" s="3"/>
      <c r="G41" s="9"/>
      <c r="H41" s="7"/>
      <c r="I41" s="9"/>
      <c r="J41" s="7"/>
      <c r="K41" s="9"/>
      <c r="L41" s="3"/>
    </row>
    <row r="42" spans="3:12" ht="14.25" customHeight="1" thickBot="1" x14ac:dyDescent="0.2">
      <c r="C42" s="3"/>
      <c r="D42" s="36" t="s">
        <v>34</v>
      </c>
      <c r="E42" s="37"/>
      <c r="F42" s="37"/>
      <c r="G42" s="37"/>
      <c r="H42" s="37"/>
      <c r="I42" s="37"/>
      <c r="J42" s="37"/>
      <c r="K42" s="18" t="s">
        <v>18</v>
      </c>
      <c r="L42" s="3"/>
    </row>
    <row r="43" spans="3:12" ht="14.25" thickTop="1" x14ac:dyDescent="0.15">
      <c r="C43" s="3"/>
      <c r="D43" s="37"/>
      <c r="E43" s="37"/>
      <c r="F43" s="37"/>
      <c r="G43" s="37"/>
      <c r="H43" s="37"/>
      <c r="I43" s="37"/>
      <c r="J43" s="37"/>
      <c r="K43" s="39" t="str">
        <f>IF((K29+K32)&lt;=(K16+K29+K32+K18+K20)*2/3,"OK","ＮＧ")</f>
        <v>OK</v>
      </c>
      <c r="L43" s="3"/>
    </row>
    <row r="44" spans="3:12" ht="14.25" thickBot="1" x14ac:dyDescent="0.2">
      <c r="C44" s="3"/>
      <c r="D44" s="38"/>
      <c r="E44" s="38"/>
      <c r="F44" s="38"/>
      <c r="G44" s="38"/>
      <c r="H44" s="38"/>
      <c r="I44" s="38"/>
      <c r="J44" s="38"/>
      <c r="K44" s="40"/>
      <c r="L44" s="3"/>
    </row>
    <row r="45" spans="3:12" ht="14.25" thickTop="1" x14ac:dyDescent="0.15">
      <c r="C45" s="3"/>
      <c r="D45" s="3"/>
      <c r="E45" s="3"/>
      <c r="F45" s="3"/>
      <c r="G45" s="9"/>
      <c r="H45" s="7"/>
      <c r="I45" s="9"/>
      <c r="J45" s="7"/>
      <c r="K45" s="9"/>
      <c r="L45" s="3"/>
    </row>
    <row r="46" spans="3:12" ht="15" x14ac:dyDescent="0.15">
      <c r="C46" s="3"/>
      <c r="D46" s="3"/>
      <c r="E46" s="26"/>
      <c r="F46" s="24"/>
      <c r="G46" s="3"/>
      <c r="H46" s="3"/>
      <c r="I46" s="3"/>
      <c r="J46" s="3"/>
      <c r="K46" s="3"/>
      <c r="L46" s="3"/>
    </row>
    <row r="47" spans="3:12" x14ac:dyDescent="0.15">
      <c r="E47" s="27"/>
    </row>
    <row r="48" spans="3:12" x14ac:dyDescent="0.15">
      <c r="E48" s="27"/>
    </row>
  </sheetData>
  <mergeCells count="7">
    <mergeCell ref="D42:J44"/>
    <mergeCell ref="K43:K44"/>
    <mergeCell ref="N4:V5"/>
    <mergeCell ref="N6:V7"/>
    <mergeCell ref="G16:J16"/>
    <mergeCell ref="J28:K28"/>
    <mergeCell ref="J31:K31"/>
  </mergeCells>
  <phoneticPr fontId="1"/>
  <pageMargins left="0.43307086614173229" right="0.23622047244094491" top="0.78740157480314965" bottom="0.78740157480314965" header="0.31496062992125984" footer="0.31496062992125984"/>
  <pageSetup paperSize="9" orientation="portrait" r:id="rId1"/>
  <headerFooter differentFirst="1">
    <firstHeader>&amp;L機密性○情報&amp;R○○限り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負担算出 </vt:lpstr>
      <vt:lpstr>Sheet1</vt:lpstr>
      <vt:lpstr>'負担算出 '!Print_Area</vt:lpstr>
    </vt:vector>
  </TitlesOfParts>
  <Company>農林水産省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toshio_maki</dc:creator>
  <cp:lastModifiedBy>齋藤 通彦</cp:lastModifiedBy>
  <cp:lastPrinted>2011-12-26T06:10:38Z</cp:lastPrinted>
  <dcterms:created xsi:type="dcterms:W3CDTF">2010-06-10T01:56:01Z</dcterms:created>
  <dcterms:modified xsi:type="dcterms:W3CDTF">2015-03-16T10:39:43Z</dcterms:modified>
</cp:coreProperties>
</file>